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<sst xmlns="http://schemas.openxmlformats.org/spreadsheetml/2006/main" count="105" uniqueCount="48">
  <si>
    <t>Доклад о потреблении ТЭР и КУ подведомственными учреждениями социальной сферы МО "Мелекесский район"</t>
  </si>
  <si>
    <t>По итогам 12 месяцев 2016 года подведомственными учреждениями социальной сферы было потреблено коммунальных услуг на сумму 37 974,09 тыс. рублей, при запланированных 39 568,74 тыс. рублей, в том числе:</t>
  </si>
  <si>
    <t>Наименование услуг</t>
  </si>
  <si>
    <t>Фактическое потребление за 12 месяцев</t>
  </si>
  <si>
    <t>Предусмотрено лимитами на 12 месяцев</t>
  </si>
  <si>
    <t>Предусмотрено договорами</t>
  </si>
  <si>
    <t>Отклонение факт. потребления от предусмотренных лимитов</t>
  </si>
  <si>
    <t>натур. показ.</t>
  </si>
  <si>
    <t>тыс.руб</t>
  </si>
  <si>
    <t>тыс. руб</t>
  </si>
  <si>
    <t>Водоснабжение (тыс.м3)</t>
  </si>
  <si>
    <t>Водоотведение (тыс.м3)</t>
  </si>
  <si>
    <t>Эл.энергия (тыс.кВтч)</t>
  </si>
  <si>
    <t>в т.ч.уличное освещение</t>
  </si>
  <si>
    <t>Теплоэнергия (Гкал)</t>
  </si>
  <si>
    <t>ГВС (м3)</t>
  </si>
  <si>
    <t>Вывоз ТБО (м3)</t>
  </si>
  <si>
    <t>Вывоз ЖБО (м3)</t>
  </si>
  <si>
    <t>Газ природный (тыс.м3)</t>
  </si>
  <si>
    <t>Дрова (м3)</t>
  </si>
  <si>
    <t>Итого</t>
  </si>
  <si>
    <t>*</t>
  </si>
  <si>
    <t>Отклонения вызваны:</t>
  </si>
  <si>
    <t>1.Потреблением сверх утвержденных лимитов:</t>
  </si>
  <si>
    <t>Потребление сверх утвержденных лимитов</t>
  </si>
  <si>
    <t>Перечень учреждений допустивших потребление сверх утвержденных лимитов</t>
  </si>
  <si>
    <t>Причина</t>
  </si>
  <si>
    <t>Предпринятые действия</t>
  </si>
  <si>
    <t>АМО</t>
  </si>
  <si>
    <t>2. Экономией:</t>
  </si>
  <si>
    <t>Потребление ниже утвержденных лимитов</t>
  </si>
  <si>
    <t>Перечень учреждений допустивших потребление ниже утвержденных лимитов</t>
  </si>
  <si>
    <t>учреждения образования</t>
  </si>
  <si>
    <t>АМО, ЦКД</t>
  </si>
  <si>
    <t>Введен режим ограничения по Новомайнскому, Мулловскому г/п и Лебяжинскому с/п</t>
  </si>
  <si>
    <t xml:space="preserve">АМО, ЦКД, учреждения образования </t>
  </si>
  <si>
    <t>температура воздуха выше среднемноголетней на 2,9ºС</t>
  </si>
  <si>
    <t xml:space="preserve">АМО, ЦКД,  учреждения образования </t>
  </si>
  <si>
    <t xml:space="preserve"> </t>
  </si>
  <si>
    <t>3. Расчеты за потребленные услуги произведены:</t>
  </si>
  <si>
    <t>Предусмотрено в бюджете</t>
  </si>
  <si>
    <t>Фактически профинансиро-вано</t>
  </si>
  <si>
    <t>Произведенная оплата</t>
  </si>
  <si>
    <t>Отклонение оплаты от факт. потребления</t>
  </si>
  <si>
    <t>Начальник Управления ТЭР, ЖКХ, С и ДД</t>
  </si>
  <si>
    <t>А.А. Червяков</t>
  </si>
  <si>
    <t>Главный специалист отдела ТЭР и ЖКХ</t>
  </si>
  <si>
    <t>Н.И. Михеева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</si>
</sst>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%"/>
  </numFmts>
  <fonts count="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4" sqref="D4"/>
    </sheetView>
  </sheetViews>
  <sheetFormatPr defaultColWidth="12.57421875" defaultRowHeight="12.75" customHeight="1"/>
  <cols>
    <col min="1" max="1" width="24.57421875" style="0" customWidth="1"/>
    <col min="2" max="2" width="8.140625" style="0" customWidth="1"/>
    <col min="3" max="3" width="9.421875" style="0" customWidth="1"/>
    <col min="4" max="4" width="9.28125" style="0" customWidth="1"/>
    <col min="5" max="5" width="9.421875" style="0" customWidth="1"/>
    <col min="6" max="6" width="7.7109375" style="0" customWidth="1"/>
    <col min="7" max="7" width="9.28125" style="0" customWidth="1"/>
    <col min="8" max="8" width="7.7109375" style="0" customWidth="1"/>
    <col min="9" max="9" width="10.8515625" style="0" customWidth="1"/>
    <col min="10" max="10" width="6.28125" style="0" customWidth="1"/>
    <col min="11" max="16384" width="11.57421875" style="0" customWidth="1"/>
  </cols>
  <sheetData>
    <row r="1" spans="1:11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</row>
    <row r="3" spans="1:11" ht="57" customHeight="1">
      <c r="A3" s="4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2"/>
      <c r="K3" s="2"/>
    </row>
    <row r="4" spans="1:11" ht="27" customHeight="1">
      <c r="A4" s="4"/>
      <c r="B4" s="5" t="s">
        <v>7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8</v>
      </c>
      <c r="H4" s="5" t="s">
        <v>7</v>
      </c>
      <c r="I4" s="5" t="s">
        <v>9</v>
      </c>
      <c r="J4" s="2"/>
      <c r="K4" s="2"/>
    </row>
    <row r="5" spans="1:9" ht="17.25" customHeight="1">
      <c r="A5" s="6" t="s">
        <v>10</v>
      </c>
      <c r="B5" s="4">
        <v>20.07168</v>
      </c>
      <c r="C5" s="4">
        <v>532.18</v>
      </c>
      <c r="D5" s="4">
        <v>24.1604</v>
      </c>
      <c r="E5" s="4">
        <v>645.2698</v>
      </c>
      <c r="F5" s="4">
        <f>D5</f>
        <v>24.1604</v>
      </c>
      <c r="G5" s="4">
        <f>E5</f>
        <v>645.2698</v>
      </c>
      <c r="H5" s="4">
        <f>B5-D5</f>
        <v>-4.088719999999999</v>
      </c>
      <c r="I5" s="7">
        <f>C5-E5</f>
        <v>-113.08980000000008</v>
      </c>
    </row>
    <row r="6" spans="1:9" ht="17.25" customHeight="1">
      <c r="A6" s="6" t="s">
        <v>11</v>
      </c>
      <c r="B6" s="4">
        <v>14.00054</v>
      </c>
      <c r="C6" s="4">
        <v>526.78</v>
      </c>
      <c r="D6" s="4">
        <v>16.8626</v>
      </c>
      <c r="E6" s="4">
        <v>598.2784</v>
      </c>
      <c r="F6" s="4">
        <f>D6</f>
        <v>16.8626</v>
      </c>
      <c r="G6" s="4">
        <f>E6</f>
        <v>598.2784</v>
      </c>
      <c r="H6" s="4">
        <f>B6-D6</f>
        <v>-2.8620599999999996</v>
      </c>
      <c r="I6" s="7">
        <f>C6-E6</f>
        <v>-71.49840000000006</v>
      </c>
    </row>
    <row r="7" spans="1:9" ht="17.25" customHeight="1">
      <c r="A7" s="6" t="s">
        <v>12</v>
      </c>
      <c r="B7" s="4">
        <v>2504.79</v>
      </c>
      <c r="C7" s="4">
        <v>14797.36</v>
      </c>
      <c r="D7" s="4">
        <v>2502.639</v>
      </c>
      <c r="E7" s="7">
        <f>C7/B7*D7</f>
        <v>14784.652698645396</v>
      </c>
      <c r="F7" s="4">
        <f>D7</f>
        <v>2502.639</v>
      </c>
      <c r="G7" s="8">
        <f>E7</f>
        <v>14784.652698645396</v>
      </c>
      <c r="H7" s="4">
        <f>B7-D7</f>
        <v>2.15099999999984</v>
      </c>
      <c r="I7" s="7">
        <f>C7-E7</f>
        <v>12.707301354605079</v>
      </c>
    </row>
    <row r="8" spans="1:9" ht="17.25" customHeight="1">
      <c r="A8" s="6" t="s">
        <v>13</v>
      </c>
      <c r="B8" s="4">
        <v>912.19</v>
      </c>
      <c r="C8" s="4">
        <v>5512.76</v>
      </c>
      <c r="D8" s="4">
        <v>902.26</v>
      </c>
      <c r="E8" s="7">
        <f>C8/B8*D8</f>
        <v>5452.748701038161</v>
      </c>
      <c r="F8" s="4">
        <f>D8</f>
        <v>902.26</v>
      </c>
      <c r="G8" s="8">
        <f>E8</f>
        <v>5452.748701038161</v>
      </c>
      <c r="H8" s="4">
        <f>B8-D8</f>
        <v>9.930000000000064</v>
      </c>
      <c r="I8" s="7">
        <f>C8-E8</f>
        <v>60.0112989618392</v>
      </c>
    </row>
    <row r="9" spans="1:9" ht="17.25" customHeight="1">
      <c r="A9" s="6" t="s">
        <v>14</v>
      </c>
      <c r="B9" s="7">
        <v>6306.95</v>
      </c>
      <c r="C9" s="4">
        <v>11887.27</v>
      </c>
      <c r="D9" s="4">
        <v>6835.228</v>
      </c>
      <c r="E9" s="7">
        <v>12829.65</v>
      </c>
      <c r="F9" s="4">
        <f>D9</f>
        <v>6835.228</v>
      </c>
      <c r="G9" s="4">
        <f>E9</f>
        <v>12829.65</v>
      </c>
      <c r="H9" s="4">
        <f>B9-D9</f>
        <v>-528.2780000000002</v>
      </c>
      <c r="I9" s="7">
        <f>C9-E9</f>
        <v>-942.3799999999992</v>
      </c>
    </row>
    <row r="10" spans="1:9" ht="17.25" customHeight="1">
      <c r="A10" s="6" t="s">
        <v>15</v>
      </c>
      <c r="B10" s="4">
        <v>1034.74</v>
      </c>
      <c r="C10" s="4">
        <v>105.18</v>
      </c>
      <c r="D10" s="4">
        <v>1015.366</v>
      </c>
      <c r="E10" s="7">
        <v>97.47</v>
      </c>
      <c r="F10" s="4">
        <f>D10</f>
        <v>1015.366</v>
      </c>
      <c r="G10" s="4">
        <f>E10</f>
        <v>97.47</v>
      </c>
      <c r="H10" s="4">
        <f>B10-D10</f>
        <v>19.374000000000024</v>
      </c>
      <c r="I10" s="7">
        <f>C10-E10</f>
        <v>7.710000000000008</v>
      </c>
    </row>
    <row r="11" spans="1:9" ht="17.25" customHeight="1">
      <c r="A11" s="6" t="s">
        <v>16</v>
      </c>
      <c r="B11" s="4">
        <v>643.8</v>
      </c>
      <c r="C11" s="4">
        <v>323.22</v>
      </c>
      <c r="D11" s="4">
        <v>820.14</v>
      </c>
      <c r="E11" s="7">
        <v>418.8402</v>
      </c>
      <c r="F11" s="4">
        <f>D11</f>
        <v>820.14</v>
      </c>
      <c r="G11" s="4">
        <f>E11</f>
        <v>418.8402</v>
      </c>
      <c r="H11" s="4">
        <f>B11-D11</f>
        <v>-176.34000000000003</v>
      </c>
      <c r="I11" s="7">
        <f>C11-E11</f>
        <v>-95.62019999999995</v>
      </c>
    </row>
    <row r="12" spans="1:9" ht="17.25" customHeight="1">
      <c r="A12" s="6" t="s">
        <v>17</v>
      </c>
      <c r="B12" s="4">
        <v>383.9</v>
      </c>
      <c r="C12" s="7">
        <v>89.13</v>
      </c>
      <c r="D12" s="4">
        <v>503.28</v>
      </c>
      <c r="E12" s="7">
        <v>150.47</v>
      </c>
      <c r="F12" s="4">
        <f>D12</f>
        <v>503.28</v>
      </c>
      <c r="G12" s="4">
        <f>E12</f>
        <v>150.47</v>
      </c>
      <c r="H12" s="4">
        <f>B12-D12</f>
        <v>-119.38</v>
      </c>
      <c r="I12" s="7">
        <f>C12-E12</f>
        <v>-61.34</v>
      </c>
    </row>
    <row r="13" spans="1:9" ht="17.25" customHeight="1">
      <c r="A13" s="6" t="s">
        <v>18</v>
      </c>
      <c r="B13" s="8">
        <v>1586.75</v>
      </c>
      <c r="C13" s="7">
        <v>9553.47</v>
      </c>
      <c r="D13" s="8">
        <v>1637.524</v>
      </c>
      <c r="E13" s="7">
        <f>C13/B13*D13</f>
        <v>9859.168998443358</v>
      </c>
      <c r="F13" s="4">
        <f>D13</f>
        <v>1637.524</v>
      </c>
      <c r="G13" s="4">
        <f>E13</f>
        <v>9859.168998443358</v>
      </c>
      <c r="H13" s="4">
        <f>B13-D13</f>
        <v>-50.77399999999989</v>
      </c>
      <c r="I13" s="7">
        <f>C13-E13</f>
        <v>-305.6989984433585</v>
      </c>
    </row>
    <row r="14" spans="1:9" ht="17.25" customHeight="1">
      <c r="A14" s="6" t="s">
        <v>19</v>
      </c>
      <c r="B14" s="4">
        <v>193.3</v>
      </c>
      <c r="C14" s="4">
        <v>159.5</v>
      </c>
      <c r="D14" s="4">
        <v>188.89</v>
      </c>
      <c r="E14" s="4">
        <v>184.91</v>
      </c>
      <c r="F14" s="4">
        <f>D14</f>
        <v>188.89</v>
      </c>
      <c r="G14" s="4">
        <f>E14</f>
        <v>184.91</v>
      </c>
      <c r="H14" s="4">
        <f>B14-D14</f>
        <v>4.410000000000025</v>
      </c>
      <c r="I14" s="7">
        <f>C14-E14</f>
        <v>-25.409999999999997</v>
      </c>
    </row>
    <row r="15" spans="1:10" ht="17.25" customHeight="1">
      <c r="A15" s="6" t="s">
        <v>20</v>
      </c>
      <c r="B15" s="4" t="s">
        <v>21</v>
      </c>
      <c r="C15" s="7">
        <f>C5+C6+C7+C9+C10+C11+C13+C14+C12</f>
        <v>37974.09</v>
      </c>
      <c r="D15" s="7" t="s">
        <v>21</v>
      </c>
      <c r="E15" s="7">
        <f>E5+E6+E7+E9+E10+E11+E13+E14+E12</f>
        <v>39568.710097088755</v>
      </c>
      <c r="F15" s="7" t="s">
        <v>21</v>
      </c>
      <c r="G15" s="7">
        <f>G5+G6+G7+G9+G10+G11+G13+G14+G12</f>
        <v>39568.710097088755</v>
      </c>
      <c r="H15" s="4" t="s">
        <v>21</v>
      </c>
      <c r="I15" s="7">
        <f>I5+I6+I7+I9+I10+I11+I13+I14+I12</f>
        <v>-1594.6200970887526</v>
      </c>
      <c r="J15" s="9"/>
    </row>
    <row r="16" spans="1:9" ht="17.25" customHeight="1">
      <c r="A16" s="2"/>
      <c r="B16" s="2"/>
      <c r="C16" s="2"/>
      <c r="D16" s="10"/>
      <c r="E16" s="2"/>
      <c r="F16" s="2"/>
      <c r="G16" s="2"/>
      <c r="H16" s="2"/>
      <c r="I16" s="2"/>
    </row>
    <row r="17" spans="1:9" ht="15.75" customHeight="1">
      <c r="A17" s="2" t="s">
        <v>22</v>
      </c>
      <c r="B17" s="2"/>
      <c r="C17" s="2"/>
      <c r="D17" s="2"/>
      <c r="E17" s="2"/>
      <c r="F17" s="2"/>
      <c r="G17" s="2"/>
      <c r="H17" s="2"/>
      <c r="I17" s="2"/>
    </row>
    <row r="18" spans="1:9" ht="15.75" customHeight="1">
      <c r="A18" s="2" t="s">
        <v>23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57" customHeight="1">
      <c r="A20" s="4" t="s">
        <v>2</v>
      </c>
      <c r="B20" s="5" t="s">
        <v>24</v>
      </c>
      <c r="C20" s="5"/>
      <c r="D20" s="5" t="s">
        <v>25</v>
      </c>
      <c r="E20" s="5"/>
      <c r="F20" s="5" t="s">
        <v>26</v>
      </c>
      <c r="G20" s="5"/>
      <c r="H20" s="5" t="s">
        <v>27</v>
      </c>
      <c r="I20" s="5"/>
    </row>
    <row r="21" spans="1:9" ht="43.5" customHeight="1">
      <c r="A21" s="4"/>
      <c r="B21" s="5" t="s">
        <v>7</v>
      </c>
      <c r="C21" s="5" t="s">
        <v>9</v>
      </c>
      <c r="D21" s="5"/>
      <c r="E21" s="5"/>
      <c r="F21" s="5"/>
      <c r="G21" s="5"/>
      <c r="H21" s="5"/>
      <c r="I21" s="5"/>
    </row>
    <row r="22" spans="1:9" ht="15.75" customHeight="1">
      <c r="A22" s="6" t="s">
        <v>10</v>
      </c>
      <c r="B22" s="4"/>
      <c r="C22" s="4"/>
      <c r="D22" s="4"/>
      <c r="E22" s="4"/>
      <c r="F22" s="4"/>
      <c r="G22" s="4"/>
      <c r="H22" s="4"/>
      <c r="I22" s="4"/>
    </row>
    <row r="23" spans="1:9" ht="17.25" customHeight="1">
      <c r="A23" s="6" t="s">
        <v>11</v>
      </c>
      <c r="B23" s="4"/>
      <c r="C23" s="4"/>
      <c r="D23" s="4"/>
      <c r="E23" s="4"/>
      <c r="F23" s="4"/>
      <c r="G23" s="4"/>
      <c r="H23" s="4"/>
      <c r="I23" s="4"/>
    </row>
    <row r="24" spans="1:9" ht="15" customHeight="1">
      <c r="A24" s="6" t="s">
        <v>12</v>
      </c>
      <c r="B24" s="4"/>
      <c r="C24" s="7"/>
      <c r="D24" s="11"/>
      <c r="E24" s="11"/>
      <c r="F24" s="5"/>
      <c r="G24" s="5"/>
      <c r="H24" s="5"/>
      <c r="I24" s="5"/>
    </row>
    <row r="25" spans="1:9" ht="15" customHeight="1">
      <c r="A25" s="6" t="s">
        <v>13</v>
      </c>
      <c r="B25" s="4">
        <f>H8</f>
        <v>9.930000000000064</v>
      </c>
      <c r="C25" s="7">
        <f>I8</f>
        <v>60.0112989618392</v>
      </c>
      <c r="D25" s="12" t="s">
        <v>28</v>
      </c>
      <c r="E25" s="12"/>
      <c r="F25" s="5"/>
      <c r="G25" s="5"/>
      <c r="H25" s="13"/>
      <c r="I25" s="13"/>
    </row>
    <row r="26" spans="1:9" ht="15.75" customHeight="1">
      <c r="A26" s="6" t="s">
        <v>14</v>
      </c>
      <c r="B26" s="4"/>
      <c r="C26" s="7"/>
      <c r="D26" s="14"/>
      <c r="E26" s="14"/>
      <c r="F26" s="4"/>
      <c r="G26" s="4"/>
      <c r="H26" s="4"/>
      <c r="I26" s="4"/>
    </row>
    <row r="27" spans="1:9" ht="16.5" customHeight="1">
      <c r="A27" s="6" t="s">
        <v>15</v>
      </c>
      <c r="B27" s="4"/>
      <c r="C27" s="4"/>
      <c r="D27" s="14"/>
      <c r="E27" s="14"/>
      <c r="F27" s="4"/>
      <c r="G27" s="4"/>
      <c r="H27" s="4"/>
      <c r="I27" s="4"/>
    </row>
    <row r="28" spans="1:9" ht="17.25" customHeight="1">
      <c r="A28" s="6" t="s">
        <v>16</v>
      </c>
      <c r="B28" s="4"/>
      <c r="C28" s="7"/>
      <c r="D28" s="4"/>
      <c r="E28" s="4"/>
      <c r="F28" s="4"/>
      <c r="G28" s="4"/>
      <c r="H28" s="4"/>
      <c r="I28" s="4"/>
    </row>
    <row r="29" spans="1:9" ht="18.75" customHeight="1">
      <c r="A29" s="6" t="s">
        <v>17</v>
      </c>
      <c r="B29" s="4"/>
      <c r="C29" s="4"/>
      <c r="D29" s="14"/>
      <c r="E29" s="14"/>
      <c r="F29" s="4"/>
      <c r="G29" s="4"/>
      <c r="H29" s="4"/>
      <c r="I29" s="4"/>
    </row>
    <row r="30" spans="1:9" ht="17.25" customHeight="1">
      <c r="A30" s="6" t="s">
        <v>18</v>
      </c>
      <c r="B30" s="4"/>
      <c r="C30" s="7"/>
      <c r="D30" s="4"/>
      <c r="E30" s="4"/>
      <c r="F30" s="4"/>
      <c r="G30" s="4"/>
      <c r="H30" s="4"/>
      <c r="I30" s="4"/>
    </row>
    <row r="31" spans="1:9" ht="17.25" customHeight="1">
      <c r="A31" s="6" t="s">
        <v>19</v>
      </c>
      <c r="B31" s="6"/>
      <c r="C31" s="6"/>
      <c r="D31" s="14"/>
      <c r="E31" s="14"/>
      <c r="F31" s="15"/>
      <c r="G31" s="15"/>
      <c r="H31" s="15"/>
      <c r="I31" s="15"/>
    </row>
    <row r="32" spans="1:9" ht="17.25" customHeight="1">
      <c r="A32" s="6" t="s">
        <v>20</v>
      </c>
      <c r="B32" s="6"/>
      <c r="C32" s="16">
        <f>SUM(C26:C31)</f>
        <v>0</v>
      </c>
      <c r="D32" s="15"/>
      <c r="E32" s="15"/>
      <c r="F32" s="15"/>
      <c r="G32" s="15"/>
      <c r="H32" s="15"/>
      <c r="I32" s="15"/>
    </row>
    <row r="34" ht="14.25" customHeight="1"/>
  </sheetData>
  <sheetProtection selectLockedCells="1" selectUnlockedCells="1"/>
  <mergeCells count="45">
    <mergeCell ref="A1:I1"/>
    <mergeCell ref="A2:I2"/>
    <mergeCell ref="A3:A4"/>
    <mergeCell ref="B3:C3"/>
    <mergeCell ref="D3:E3"/>
    <mergeCell ref="F3:G3"/>
    <mergeCell ref="H3:I3"/>
    <mergeCell ref="A20:A21"/>
    <mergeCell ref="B20:C20"/>
    <mergeCell ref="D20:E21"/>
    <mergeCell ref="F20:G21"/>
    <mergeCell ref="H20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</mergeCells>
  <printOptions/>
  <pageMargins left="0.5902777777777778" right="0.19652777777777777" top="0.7083333333333334" bottom="0.196527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D13" sqref="D13"/>
    </sheetView>
  </sheetViews>
  <sheetFormatPr defaultColWidth="12.57421875" defaultRowHeight="14.25" customHeight="1"/>
  <cols>
    <col min="1" max="1" width="25.00390625" style="0" customWidth="1"/>
    <col min="2" max="2" width="8.28125" style="0" customWidth="1"/>
    <col min="3" max="3" width="9.00390625" style="0" customWidth="1"/>
    <col min="4" max="4" width="16.28125" style="0" customWidth="1"/>
    <col min="5" max="5" width="7.7109375" style="0" customWidth="1"/>
    <col min="6" max="6" width="11.8515625" style="0" customWidth="1"/>
    <col min="7" max="7" width="9.421875" style="0" customWidth="1"/>
    <col min="8" max="8" width="7.28125" style="0" customWidth="1"/>
    <col min="9" max="16384" width="11.57421875" style="0" customWidth="1"/>
  </cols>
  <sheetData>
    <row r="1" spans="1:7" ht="17.25" customHeight="1">
      <c r="A1" s="2" t="s">
        <v>29</v>
      </c>
      <c r="B1" s="2"/>
      <c r="C1" s="2"/>
      <c r="D1" s="2"/>
      <c r="E1" s="2"/>
      <c r="F1" s="2"/>
      <c r="G1" s="2"/>
    </row>
    <row r="2" spans="1:8" ht="63.75" customHeight="1">
      <c r="A2" s="5" t="s">
        <v>2</v>
      </c>
      <c r="B2" s="5" t="s">
        <v>30</v>
      </c>
      <c r="C2" s="5"/>
      <c r="D2" s="5" t="s">
        <v>31</v>
      </c>
      <c r="E2" s="5" t="s">
        <v>26</v>
      </c>
      <c r="F2" s="5"/>
      <c r="G2" s="5" t="s">
        <v>27</v>
      </c>
      <c r="H2" s="5"/>
    </row>
    <row r="3" spans="1:8" ht="53.25" customHeight="1">
      <c r="A3" s="5"/>
      <c r="B3" s="5" t="s">
        <v>7</v>
      </c>
      <c r="C3" s="4" t="s">
        <v>9</v>
      </c>
      <c r="D3" s="5"/>
      <c r="E3" s="5"/>
      <c r="F3" s="5"/>
      <c r="G3" s="5"/>
      <c r="H3" s="5"/>
    </row>
    <row r="4" spans="1:8" ht="24" customHeight="1">
      <c r="A4" s="6" t="s">
        <v>10</v>
      </c>
      <c r="B4" s="4">
        <f>Лист1!H5</f>
        <v>-4.088719999999999</v>
      </c>
      <c r="C4" s="4">
        <f>Лист1!I5</f>
        <v>-113.08980000000008</v>
      </c>
      <c r="D4" s="14" t="s">
        <v>32</v>
      </c>
      <c r="E4" s="11"/>
      <c r="F4" s="11"/>
      <c r="G4" s="4"/>
      <c r="H4" s="4"/>
    </row>
    <row r="5" spans="1:8" ht="23.25" customHeight="1">
      <c r="A5" s="6" t="s">
        <v>11</v>
      </c>
      <c r="B5" s="4">
        <f>Лист1!H6</f>
        <v>-2.8620599999999996</v>
      </c>
      <c r="C5" s="4">
        <f>Лист1!I6</f>
        <v>-71.49840000000006</v>
      </c>
      <c r="D5" s="14" t="s">
        <v>32</v>
      </c>
      <c r="E5" s="4"/>
      <c r="F5" s="4"/>
      <c r="G5" s="4"/>
      <c r="H5" s="4"/>
    </row>
    <row r="6" spans="1:8" ht="51.75" customHeight="1">
      <c r="A6" s="6" t="s">
        <v>12</v>
      </c>
      <c r="B6" s="4">
        <f>Лист1!H7</f>
        <v>2.15099999999984</v>
      </c>
      <c r="C6" s="4">
        <f>Лист1!I7</f>
        <v>12.707301354605079</v>
      </c>
      <c r="D6" s="17" t="s">
        <v>33</v>
      </c>
      <c r="E6" s="18" t="s">
        <v>34</v>
      </c>
      <c r="F6" s="18"/>
      <c r="G6" s="4"/>
      <c r="H6" s="4"/>
    </row>
    <row r="7" spans="1:8" ht="17.25" customHeight="1">
      <c r="A7" s="6" t="s">
        <v>13</v>
      </c>
      <c r="B7" s="4"/>
      <c r="C7" s="4"/>
      <c r="D7" s="17"/>
      <c r="E7" s="4"/>
      <c r="F7" s="4"/>
      <c r="G7" s="4"/>
      <c r="H7" s="4"/>
    </row>
    <row r="8" spans="1:8" ht="33.75" customHeight="1">
      <c r="A8" s="6" t="s">
        <v>14</v>
      </c>
      <c r="B8" s="4">
        <f>Лист1!H9</f>
        <v>-528.2780000000002</v>
      </c>
      <c r="C8" s="4">
        <f>Лист1!I9</f>
        <v>-942.3799999999992</v>
      </c>
      <c r="D8" s="18" t="s">
        <v>35</v>
      </c>
      <c r="E8" s="18" t="s">
        <v>36</v>
      </c>
      <c r="F8" s="18"/>
      <c r="G8" s="4"/>
      <c r="H8" s="4"/>
    </row>
    <row r="9" spans="1:8" ht="22.5" customHeight="1">
      <c r="A9" s="6" t="s">
        <v>15</v>
      </c>
      <c r="B9" s="4">
        <f>Лист1!H10</f>
        <v>19.374000000000024</v>
      </c>
      <c r="C9" s="4">
        <f>Лист1!I10</f>
        <v>7.710000000000008</v>
      </c>
      <c r="D9" s="17" t="s">
        <v>32</v>
      </c>
      <c r="E9" s="4"/>
      <c r="F9" s="4"/>
      <c r="G9" s="4"/>
      <c r="H9" s="4"/>
    </row>
    <row r="10" spans="1:8" ht="24" customHeight="1">
      <c r="A10" s="6" t="s">
        <v>16</v>
      </c>
      <c r="B10" s="4">
        <f>Лист1!H11</f>
        <v>-176.34000000000003</v>
      </c>
      <c r="C10" s="4">
        <f>Лист1!I11</f>
        <v>-95.62019999999995</v>
      </c>
      <c r="D10" s="17" t="s">
        <v>32</v>
      </c>
      <c r="E10" s="5"/>
      <c r="F10" s="5"/>
      <c r="G10" s="4"/>
      <c r="H10" s="4"/>
    </row>
    <row r="11" spans="1:8" ht="23.25" customHeight="1">
      <c r="A11" s="6" t="s">
        <v>17</v>
      </c>
      <c r="B11" s="4">
        <f>Лист1!H12</f>
        <v>-119.38</v>
      </c>
      <c r="C11" s="4">
        <f>Лист1!I12</f>
        <v>-61.34</v>
      </c>
      <c r="D11" s="17" t="s">
        <v>32</v>
      </c>
      <c r="E11" s="4"/>
      <c r="F11" s="4"/>
      <c r="G11" s="4"/>
      <c r="H11" s="4"/>
    </row>
    <row r="12" spans="1:8" ht="33" customHeight="1">
      <c r="A12" s="6" t="s">
        <v>18</v>
      </c>
      <c r="B12" s="4">
        <f>Лист1!H13</f>
        <v>-50.77399999999989</v>
      </c>
      <c r="C12" s="4">
        <f>Лист1!I13</f>
        <v>-305.6989984433585</v>
      </c>
      <c r="D12" s="18" t="s">
        <v>37</v>
      </c>
      <c r="E12" s="18" t="s">
        <v>36</v>
      </c>
      <c r="F12" s="18"/>
      <c r="G12" s="4"/>
      <c r="H12" s="4"/>
    </row>
    <row r="13" spans="1:8" ht="30" customHeight="1">
      <c r="A13" s="6" t="s">
        <v>19</v>
      </c>
      <c r="B13" s="4">
        <f>Лист1!H14</f>
        <v>4.410000000000025</v>
      </c>
      <c r="C13" s="4">
        <f>Лист1!I14</f>
        <v>-25.409999999999997</v>
      </c>
      <c r="D13" s="17" t="s">
        <v>32</v>
      </c>
      <c r="E13" s="18" t="s">
        <v>38</v>
      </c>
      <c r="F13" s="18"/>
      <c r="G13" s="4"/>
      <c r="H13" s="4"/>
    </row>
    <row r="14" spans="1:8" ht="17.25" customHeight="1">
      <c r="A14" s="6" t="s">
        <v>20</v>
      </c>
      <c r="B14" s="4" t="s">
        <v>21</v>
      </c>
      <c r="C14" s="7">
        <f>SUM(C4:C13)-C7</f>
        <v>-1594.6200970887526</v>
      </c>
      <c r="D14" s="4"/>
      <c r="E14" s="4"/>
      <c r="F14" s="4"/>
      <c r="G14" s="4"/>
      <c r="H14" s="4"/>
    </row>
    <row r="15" spans="1:7" ht="17.25" customHeight="1">
      <c r="A15" s="2"/>
      <c r="B15" s="2"/>
      <c r="C15" s="2"/>
      <c r="D15" s="2"/>
      <c r="E15" s="2"/>
      <c r="F15" s="2"/>
      <c r="G15" s="2"/>
    </row>
    <row r="16" spans="1:7" ht="17.25" customHeight="1">
      <c r="A16" s="2"/>
      <c r="B16" s="2"/>
      <c r="C16" s="2"/>
      <c r="D16" s="2"/>
      <c r="E16" s="2"/>
      <c r="F16" s="2"/>
      <c r="G16" s="2"/>
    </row>
    <row r="17" spans="1:7" ht="17.25" customHeight="1">
      <c r="A17" s="2" t="s">
        <v>39</v>
      </c>
      <c r="B17" s="2"/>
      <c r="C17" s="2"/>
      <c r="D17" s="2"/>
      <c r="E17" s="2"/>
      <c r="F17" s="2"/>
      <c r="G17" s="2"/>
    </row>
    <row r="18" spans="1:7" ht="17.25" customHeight="1">
      <c r="A18" s="2"/>
      <c r="B18" s="2"/>
      <c r="C18" s="2"/>
      <c r="D18" s="2"/>
      <c r="E18" s="2"/>
      <c r="F18" s="2"/>
      <c r="G18" s="2"/>
    </row>
    <row r="19" spans="1:8" ht="12.75" customHeight="1">
      <c r="A19" s="5" t="s">
        <v>2</v>
      </c>
      <c r="B19" s="5" t="s">
        <v>40</v>
      </c>
      <c r="C19" s="5"/>
      <c r="D19" s="5" t="s">
        <v>41</v>
      </c>
      <c r="E19" s="5" t="s">
        <v>42</v>
      </c>
      <c r="F19" s="5"/>
      <c r="G19" s="5" t="s">
        <v>43</v>
      </c>
      <c r="H19" s="5"/>
    </row>
    <row r="20" spans="1:8" ht="39" customHeight="1">
      <c r="A20" s="5"/>
      <c r="B20" s="5"/>
      <c r="C20" s="5"/>
      <c r="D20" s="5"/>
      <c r="E20" s="5"/>
      <c r="F20" s="5"/>
      <c r="G20" s="5"/>
      <c r="H20" s="5"/>
    </row>
    <row r="21" spans="1:8" ht="15.75" customHeight="1">
      <c r="A21" s="6" t="s">
        <v>10</v>
      </c>
      <c r="B21" s="8">
        <f>Лист1!E5</f>
        <v>645.2698</v>
      </c>
      <c r="C21" s="8"/>
      <c r="D21" s="4">
        <f>Лист1!C5</f>
        <v>532.18</v>
      </c>
      <c r="E21" s="4">
        <f>D21</f>
        <v>532.18</v>
      </c>
      <c r="F21" s="4"/>
      <c r="G21" s="4"/>
      <c r="H21" s="4"/>
    </row>
    <row r="22" spans="1:8" ht="15.75" customHeight="1">
      <c r="A22" s="6" t="s">
        <v>11</v>
      </c>
      <c r="B22" s="8">
        <f>Лист1!E6</f>
        <v>598.2784</v>
      </c>
      <c r="C22" s="8"/>
      <c r="D22" s="4">
        <f>Лист1!C6</f>
        <v>526.78</v>
      </c>
      <c r="E22" s="4">
        <f>D22</f>
        <v>526.78</v>
      </c>
      <c r="F22" s="4"/>
      <c r="G22" s="4"/>
      <c r="H22" s="4"/>
    </row>
    <row r="23" spans="1:8" ht="15.75" customHeight="1">
      <c r="A23" s="6" t="s">
        <v>12</v>
      </c>
      <c r="B23" s="8">
        <f>Лист1!E7</f>
        <v>14784.652698645396</v>
      </c>
      <c r="C23" s="8"/>
      <c r="D23" s="4">
        <f>Лист1!C7</f>
        <v>14797.36</v>
      </c>
      <c r="E23" s="4">
        <f>D23</f>
        <v>14797.36</v>
      </c>
      <c r="F23" s="4"/>
      <c r="G23" s="4"/>
      <c r="H23" s="4"/>
    </row>
    <row r="24" spans="1:8" ht="15.75" customHeight="1">
      <c r="A24" s="6" t="s">
        <v>13</v>
      </c>
      <c r="B24" s="8">
        <f>Лист1!E8</f>
        <v>5452.748701038161</v>
      </c>
      <c r="C24" s="8"/>
      <c r="D24" s="4">
        <f>Лист1!C8</f>
        <v>5512.76</v>
      </c>
      <c r="E24" s="4">
        <f>D24</f>
        <v>5512.76</v>
      </c>
      <c r="F24" s="4"/>
      <c r="G24" s="4"/>
      <c r="H24" s="4"/>
    </row>
    <row r="25" spans="1:8" ht="15.75" customHeight="1">
      <c r="A25" s="6" t="s">
        <v>14</v>
      </c>
      <c r="B25" s="8">
        <f>Лист1!E9</f>
        <v>12829.65</v>
      </c>
      <c r="C25" s="8"/>
      <c r="D25" s="4">
        <f>Лист1!C9</f>
        <v>11887.27</v>
      </c>
      <c r="E25" s="4">
        <f>D25</f>
        <v>11887.27</v>
      </c>
      <c r="F25" s="4"/>
      <c r="G25" s="4"/>
      <c r="H25" s="4"/>
    </row>
    <row r="26" spans="1:8" ht="15.75" customHeight="1">
      <c r="A26" s="6" t="s">
        <v>15</v>
      </c>
      <c r="B26" s="8">
        <f>Лист1!E10</f>
        <v>97.47</v>
      </c>
      <c r="C26" s="8"/>
      <c r="D26" s="4">
        <f>Лист1!C10</f>
        <v>105.18</v>
      </c>
      <c r="E26" s="4">
        <f>D26</f>
        <v>105.18</v>
      </c>
      <c r="F26" s="4"/>
      <c r="G26" s="4"/>
      <c r="H26" s="4"/>
    </row>
    <row r="27" spans="1:8" ht="15.75" customHeight="1">
      <c r="A27" s="6" t="s">
        <v>16</v>
      </c>
      <c r="B27" s="8">
        <f>Лист1!E11</f>
        <v>418.8402</v>
      </c>
      <c r="C27" s="8"/>
      <c r="D27" s="4">
        <f>Лист1!C11</f>
        <v>323.22</v>
      </c>
      <c r="E27" s="4">
        <f>D27</f>
        <v>323.22</v>
      </c>
      <c r="F27" s="4"/>
      <c r="G27" s="4"/>
      <c r="H27" s="4"/>
    </row>
    <row r="28" spans="1:8" ht="17.25" customHeight="1">
      <c r="A28" s="6" t="s">
        <v>17</v>
      </c>
      <c r="B28" s="8">
        <f>Лист1!E12</f>
        <v>150.47</v>
      </c>
      <c r="C28" s="8"/>
      <c r="D28" s="4">
        <f>Лист1!C12</f>
        <v>89.13</v>
      </c>
      <c r="E28" s="4">
        <f>D28</f>
        <v>89.13</v>
      </c>
      <c r="F28" s="4"/>
      <c r="G28" s="4"/>
      <c r="H28" s="4"/>
    </row>
    <row r="29" spans="1:8" ht="15.75" customHeight="1">
      <c r="A29" s="6" t="s">
        <v>18</v>
      </c>
      <c r="B29" s="8">
        <f>Лист1!E13</f>
        <v>9859.168998443358</v>
      </c>
      <c r="C29" s="8"/>
      <c r="D29" s="4">
        <f>Лист1!C13</f>
        <v>9553.47</v>
      </c>
      <c r="E29" s="4">
        <f>D29</f>
        <v>9553.47</v>
      </c>
      <c r="F29" s="4"/>
      <c r="G29" s="4"/>
      <c r="H29" s="4"/>
    </row>
    <row r="30" spans="1:8" ht="15.75" customHeight="1">
      <c r="A30" s="6" t="s">
        <v>19</v>
      </c>
      <c r="B30" s="8">
        <f>Лист1!E14</f>
        <v>184.91</v>
      </c>
      <c r="C30" s="8"/>
      <c r="D30" s="4">
        <f>Лист1!C14</f>
        <v>159.5</v>
      </c>
      <c r="E30" s="4">
        <f>D30</f>
        <v>159.5</v>
      </c>
      <c r="F30" s="4"/>
      <c r="G30" s="4"/>
      <c r="H30" s="4"/>
    </row>
    <row r="31" spans="1:8" ht="15.75" customHeight="1">
      <c r="A31" s="6" t="s">
        <v>20</v>
      </c>
      <c r="B31" s="8">
        <f>B21+B22+B23+B25+B26+B27+B28+B29+B30</f>
        <v>39568.710097088755</v>
      </c>
      <c r="C31" s="8"/>
      <c r="D31" s="8">
        <f>D21+D22+D23+D25+D26+D27+D28+D29+D30</f>
        <v>37974.090000000004</v>
      </c>
      <c r="E31" s="8">
        <f>E21+E22+E23+E25+E26+E27+E28+E29+E30</f>
        <v>37974.090000000004</v>
      </c>
      <c r="F31" s="8"/>
      <c r="G31" s="4"/>
      <c r="H31" s="4"/>
    </row>
    <row r="34" spans="1:8" ht="18" customHeight="1">
      <c r="A34" s="19" t="s">
        <v>44</v>
      </c>
      <c r="B34" s="19"/>
      <c r="C34" s="19"/>
      <c r="D34" s="19"/>
      <c r="G34" s="20" t="s">
        <v>45</v>
      </c>
      <c r="H34" s="21"/>
    </row>
    <row r="35" spans="1:7" s="22" customFormat="1" ht="17.25" customHeight="1" hidden="1">
      <c r="A35" s="2" t="s">
        <v>46</v>
      </c>
      <c r="B35" s="2"/>
      <c r="C35" s="2"/>
      <c r="D35" s="2"/>
      <c r="E35" s="2"/>
      <c r="F35" s="2"/>
      <c r="G35" s="2" t="s">
        <v>47</v>
      </c>
    </row>
  </sheetData>
  <sheetProtection selectLockedCells="1" selectUnlockedCells="1"/>
  <mergeCells count="66">
    <mergeCell ref="A2:A3"/>
    <mergeCell ref="B2:C2"/>
    <mergeCell ref="D2:D3"/>
    <mergeCell ref="E2:F3"/>
    <mergeCell ref="G2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A19:A20"/>
    <mergeCell ref="B19:C20"/>
    <mergeCell ref="D19:D20"/>
    <mergeCell ref="E19:F20"/>
    <mergeCell ref="G19:H20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  <mergeCell ref="B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E30:F30"/>
    <mergeCell ref="G30:H30"/>
    <mergeCell ref="B31:C31"/>
    <mergeCell ref="E31:F31"/>
    <mergeCell ref="G31:H31"/>
    <mergeCell ref="A34:D34"/>
  </mergeCells>
  <printOptions/>
  <pageMargins left="0.5902777777777778" right="0.19652777777777777" top="0.4333333333333333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2017-01-20T07:37:32Z</cp:lastPrinted>
  <dcterms:created xsi:type="dcterms:W3CDTF">2009-09-19T05:32:39Z</dcterms:created>
  <dcterms:modified xsi:type="dcterms:W3CDTF">2017-01-24T07:02:01Z</dcterms:modified>
  <cp:category/>
  <cp:version/>
  <cp:contentType/>
  <cp:contentStatus/>
  <cp:revision>76</cp:revision>
</cp:coreProperties>
</file>